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540" windowWidth="19320" windowHeight="9195" tabRatio="773"/>
  </bookViews>
  <sheets>
    <sheet name="характеристика мкд" sheetId="5" r:id="rId1"/>
    <sheet name="виды работ " sheetId="3" r:id="rId2"/>
  </sheets>
  <definedNames>
    <definedName name="_xlnm._FilterDatabase" localSheetId="1" hidden="1">'виды работ '!#REF!</definedName>
    <definedName name="_xlnm._FilterDatabase" localSheetId="0" hidden="1">'характеристика мкд'!$A$13:$X$14</definedName>
    <definedName name="_xlnm.Print_Titles" localSheetId="1">'виды работ '!#REF!</definedName>
    <definedName name="_xlnm.Print_Area" localSheetId="1">'виды работ '!$A$1:$Y$20</definedName>
    <definedName name="_xlnm.Print_Area" localSheetId="0">'характеристика мкд'!$A$1:$T$21</definedName>
  </definedNames>
  <calcPr calcId="125725"/>
</workbook>
</file>

<file path=xl/calcChain.xml><?xml version="1.0" encoding="utf-8"?>
<calcChain xmlns="http://schemas.openxmlformats.org/spreadsheetml/2006/main">
  <c r="O21" i="5"/>
  <c r="N21"/>
  <c r="M21"/>
  <c r="P21"/>
  <c r="K21"/>
  <c r="J21"/>
  <c r="I21"/>
  <c r="H21"/>
  <c r="L21"/>
  <c r="Y16" i="3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5"/>
  <c r="C15"/>
  <c r="D14"/>
  <c r="C14" s="1"/>
  <c r="D13"/>
  <c r="C13" s="1"/>
  <c r="D12"/>
  <c r="D16" s="1"/>
  <c r="D11"/>
  <c r="C11"/>
  <c r="D10"/>
  <c r="C10" s="1"/>
  <c r="A10"/>
  <c r="A11" s="1"/>
  <c r="A12" s="1"/>
  <c r="A13" s="1"/>
  <c r="A14" s="1"/>
  <c r="A15" s="1"/>
  <c r="P20" i="5"/>
  <c r="P19"/>
  <c r="P18"/>
  <c r="P17"/>
  <c r="P16"/>
  <c r="P15"/>
  <c r="A15"/>
  <c r="A16" s="1"/>
  <c r="A17" s="1"/>
  <c r="A18" s="1"/>
  <c r="A19" s="1"/>
  <c r="A20" s="1"/>
  <c r="C12" i="3" l="1"/>
  <c r="C16" s="1"/>
</calcChain>
</file>

<file path=xl/sharedStrings.xml><?xml version="1.0" encoding="utf-8"?>
<sst xmlns="http://schemas.openxmlformats.org/spreadsheetml/2006/main" count="116" uniqueCount="70">
  <si>
    <t>№ п\п</t>
  </si>
  <si>
    <t>Адрес МКД</t>
  </si>
  <si>
    <t>Стоимость капитального ремонта ВСЕГО</t>
  </si>
  <si>
    <t>Установка коллективных (общедомовых) ПУ и УУ</t>
  </si>
  <si>
    <t>Всего работ по инженерным системам</t>
  </si>
  <si>
    <t>в том числе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</si>
  <si>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</si>
  <si>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</si>
  <si>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</si>
  <si>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</si>
  <si>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</si>
  <si>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руб.</t>
  </si>
  <si>
    <t>ед.</t>
  </si>
  <si>
    <t>кв.м.</t>
  </si>
  <si>
    <t>куб.м.</t>
  </si>
  <si>
    <t>Муниципальное образование Пустомержское сельское поселение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</si>
  <si>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</si>
  <si>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</si>
  <si>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</si>
  <si>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</si>
  <si>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</si>
  <si>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</si>
  <si>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Виды работ</t>
  </si>
  <si>
    <t>Ремонт внутридомовых инженерных систем</t>
  </si>
  <si>
    <t>УТВЕРЖДЕН</t>
  </si>
  <si>
    <t>№ п/п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</si>
  <si>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</si>
  <si>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</si>
  <si>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</si>
  <si>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</si>
  <si>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</si>
  <si>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</si>
  <si>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</si>
  <si>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</si>
  <si>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</si>
  <si>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</si>
  <si>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</si>
  <si>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</si>
  <si>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</si>
  <si>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</si>
  <si>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</si>
  <si>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</si>
  <si>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</si>
  <si>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</si>
  <si>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</si>
  <si>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</si>
  <si>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</si>
  <si>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</si>
  <si>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</si>
  <si>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Кирпич</t>
  </si>
  <si>
    <t>РО</t>
  </si>
  <si>
    <t xml:space="preserve">постановлением </t>
  </si>
  <si>
    <t>Панель</t>
  </si>
  <si>
    <t>I. Перечень многоквартирных домов, которые подлежат капитальному ремонту в 2018 году</t>
  </si>
  <si>
    <t>II. Реестр многоквартирных домов, которые подлежат капитальному ремонту в 2018 году</t>
  </si>
  <si>
    <t>30.12.2019</t>
  </si>
  <si>
    <t>Ремонт или замена лифтового оборудования, в том числе</t>
  </si>
  <si>
    <t>д. Большая Пустомержа, ул. Оболенского, д.56</t>
  </si>
  <si>
    <t>д. Большая Пустомержа, ул. Оболенского, д.52/2</t>
  </si>
  <si>
    <t>д. Большая Пустомержа, ул. Оболенского, д.54/1</t>
  </si>
  <si>
    <t>Итого по муниципальному образованию</t>
  </si>
  <si>
    <t>дер. Мануйлово, д. 1</t>
  </si>
  <si>
    <t>дер. Мануйлово, д. 2</t>
  </si>
  <si>
    <t>д. Большая Пустомержа, ул. Молодежная, д.5</t>
  </si>
  <si>
    <t>Проектные работы(ФОНД)</t>
  </si>
  <si>
    <t>ремонт сетей газоснабжения</t>
  </si>
  <si>
    <t>Техническое освидетельствование</t>
  </si>
  <si>
    <t>Краткосрочный план реализации в 2018 году Региональной программы капитального ремонта общего имущества в многоквартирных домах, расположенных на территории муниципального образования Пустомержское сельское поселение Ленинградской области</t>
  </si>
  <si>
    <t>от 28.12.2018 года №520</t>
  </si>
  <si>
    <t>(приложение №2)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</si>
</sst>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3" fillId="0" borderId="0"/>
    <xf numFmtId="0" fontId="10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16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7" fillId="0" borderId="0"/>
  </cellStyleXfs>
  <cellXfs count="91">
    <xf numFmtId="0" fontId="0" fillId="0" borderId="0" xfId="0"/>
    <xf numFmtId="0" fontId="7" fillId="2" borderId="0" xfId="0" applyFont="1" applyFill="1"/>
    <xf numFmtId="0" fontId="7" fillId="2" borderId="1" xfId="0" applyFont="1" applyFill="1" applyBorder="1" applyAlignment="1">
      <alignment horizontal="left" vertical="top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7" fillId="2" borderId="0" xfId="0" applyFont="1" applyFill="1" applyAlignment="1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1" xfId="7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6" fillId="2" borderId="0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right" vertical="center" inden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4" fontId="14" fillId="0" borderId="0" xfId="0" applyNumberFormat="1" applyFont="1" applyBorder="1" applyAlignment="1">
      <alignment horizontal="right" vertical="center" indent="1"/>
    </xf>
    <xf numFmtId="1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top" wrapText="1"/>
    </xf>
    <xf numFmtId="0" fontId="19" fillId="2" borderId="0" xfId="0" applyFont="1" applyFill="1" applyAlignment="1">
      <alignment vertical="center"/>
    </xf>
    <xf numFmtId="4" fontId="7" fillId="2" borderId="0" xfId="0" applyNumberFormat="1" applyFont="1" applyFill="1" applyAlignment="1">
      <alignment horizontal="right" vertical="center"/>
    </xf>
    <xf numFmtId="2" fontId="7" fillId="2" borderId="0" xfId="0" applyNumberFormat="1" applyFont="1" applyFill="1" applyAlignment="1">
      <alignment horizontal="right" vertical="center"/>
    </xf>
    <xf numFmtId="2" fontId="7" fillId="2" borderId="0" xfId="0" applyNumberFormat="1" applyFont="1" applyFill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 wrapText="1"/>
    </xf>
    <xf numFmtId="0" fontId="18" fillId="0" borderId="1" xfId="0" applyFont="1" applyBorder="1"/>
    <xf numFmtId="0" fontId="14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textRotation="90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0" fontId="6" fillId="2" borderId="0" xfId="0" applyFont="1" applyFill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 wrapText="1"/>
    </xf>
    <xf numFmtId="2" fontId="7" fillId="2" borderId="12" xfId="0" applyNumberFormat="1" applyFont="1" applyFill="1" applyBorder="1" applyAlignment="1">
      <alignment horizontal="center" vertical="center" wrapText="1"/>
    </xf>
    <xf numFmtId="2" fontId="7" fillId="2" borderId="13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</cellXfs>
  <cellStyles count="46">
    <cellStyle name="Excel Built-in Normal" xfId="1"/>
    <cellStyle name="Excel Built-in Normal 2" xfId="2"/>
    <cellStyle name="Excel Built-in Normal 2 2" xfId="3"/>
    <cellStyle name="Excel Built-in Normal 3" xfId="4"/>
    <cellStyle name="TableStyleLight1" xfId="45"/>
    <cellStyle name="Обычный" xfId="0" builtinId="0"/>
    <cellStyle name="Обычный 10" xfId="5"/>
    <cellStyle name="Обычный 10 2" xfId="6"/>
    <cellStyle name="Обычный 11" xfId="23"/>
    <cellStyle name="Обычный 12" xfId="31"/>
    <cellStyle name="Обычный 13" xfId="39"/>
    <cellStyle name="Обычный 2" xfId="7"/>
    <cellStyle name="Обычный 2 2" xfId="8"/>
    <cellStyle name="Обычный 2 2 2" xfId="33"/>
    <cellStyle name="Обычный 2 3" xfId="9"/>
    <cellStyle name="Обычный 2 4" xfId="32"/>
    <cellStyle name="Обычный 3" xfId="10"/>
    <cellStyle name="Обычный 3 2" xfId="11"/>
    <cellStyle name="Обычный 3 2 2" xfId="24"/>
    <cellStyle name="Обычный 3 3" xfId="12"/>
    <cellStyle name="Обычный 3 4" xfId="34"/>
    <cellStyle name="Обычный 3 5" xfId="40"/>
    <cellStyle name="Обычный 4" xfId="13"/>
    <cellStyle name="Обычный 4 2" xfId="14"/>
    <cellStyle name="Обычный 4 3" xfId="25"/>
    <cellStyle name="Обычный 4 4" xfId="35"/>
    <cellStyle name="Обычный 4 5" xfId="41"/>
    <cellStyle name="Обычный 5" xfId="15"/>
    <cellStyle name="Обычный 5 2" xfId="36"/>
    <cellStyle name="Обычный 6" xfId="16"/>
    <cellStyle name="Обычный 6 2" xfId="17"/>
    <cellStyle name="Обычный 6 3" xfId="26"/>
    <cellStyle name="Обычный 6 4" xfId="37"/>
    <cellStyle name="Обычный 6 5" xfId="42"/>
    <cellStyle name="Обычный 7" xfId="18"/>
    <cellStyle name="Обычный 7 2" xfId="19"/>
    <cellStyle name="Обычный 7 3" xfId="27"/>
    <cellStyle name="Обычный 7 4" xfId="38"/>
    <cellStyle name="Обычный 7 5" xfId="43"/>
    <cellStyle name="Обычный 8" xfId="20"/>
    <cellStyle name="Обычный 8 2" xfId="28"/>
    <cellStyle name="Обычный 9" xfId="21"/>
    <cellStyle name="Обычный 9 2" xfId="29"/>
    <cellStyle name="Обычный 9 3" xfId="30"/>
    <cellStyle name="Финансовый 2" xfId="22"/>
    <cellStyle name="Финансовый 3" xfId="44"/>
  </cellStyles>
  <dxfs count="0"/>
  <tableStyles count="0" defaultTableStyle="TableStyleMedium2" defaultPivotStyle="PivotStyleMedium9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1"/>
  <sheetViews>
    <sheetView tabSelected="1" view="pageBreakPreview" topLeftCell="G1" zoomScaleNormal="100" zoomScaleSheetLayoutView="100" workbookViewId="0">
      <selection activeCell="Q4" sqref="Q4"/>
    </sheetView>
  </sheetViews>
  <sheetFormatPr defaultRowHeight="15"/>
  <cols>
    <col min="1" max="1" width="6.85546875" style="3" customWidth="1"/>
    <col min="2" max="2" width="46.7109375" style="4" customWidth="1"/>
    <col min="3" max="3" width="10.5703125" style="3" customWidth="1"/>
    <col min="4" max="4" width="9.42578125" style="3" bestFit="1" customWidth="1"/>
    <col min="5" max="5" width="9.28515625" style="3" bestFit="1" customWidth="1"/>
    <col min="6" max="7" width="9.42578125" style="3" bestFit="1" customWidth="1"/>
    <col min="8" max="8" width="13.140625" style="3" bestFit="1" customWidth="1"/>
    <col min="9" max="9" width="11" style="3" customWidth="1"/>
    <col min="10" max="11" width="11.42578125" style="3" customWidth="1"/>
    <col min="12" max="12" width="17.5703125" style="3" customWidth="1"/>
    <col min="13" max="15" width="9.42578125" style="3" bestFit="1" customWidth="1"/>
    <col min="16" max="16" width="15" style="3" customWidth="1"/>
    <col min="17" max="17" width="10.85546875" style="3" customWidth="1"/>
    <col min="18" max="18" width="12.42578125" style="3" customWidth="1"/>
    <col min="19" max="19" width="11.42578125" style="3" customWidth="1"/>
    <col min="20" max="20" width="9.28515625" style="3" bestFit="1" customWidth="1"/>
  </cols>
  <sheetData>
    <row r="1" spans="1:21" s="1" customFormat="1" ht="15" customHeight="1">
      <c r="A1" s="8"/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 t="s">
        <v>24</v>
      </c>
      <c r="R1" s="8"/>
      <c r="S1" s="8"/>
      <c r="T1" s="8"/>
    </row>
    <row r="2" spans="1:21" s="1" customFormat="1" ht="15" customHeight="1">
      <c r="A2" s="8"/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 t="s">
        <v>51</v>
      </c>
      <c r="R2" s="8"/>
      <c r="S2" s="8"/>
      <c r="T2" s="8"/>
    </row>
    <row r="3" spans="1:21" s="1" customFormat="1" ht="15" customHeight="1">
      <c r="A3" s="8"/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 t="s">
        <v>68</v>
      </c>
      <c r="R3" s="8"/>
      <c r="S3" s="8"/>
      <c r="T3" s="8"/>
    </row>
    <row r="4" spans="1:21" s="1" customFormat="1" ht="15" customHeight="1">
      <c r="A4" s="8"/>
      <c r="B4" s="9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 t="s">
        <v>69</v>
      </c>
      <c r="R4" s="8"/>
      <c r="S4" s="8"/>
      <c r="T4" s="8"/>
    </row>
    <row r="5" spans="1:21" s="1" customFormat="1" ht="15" customHeight="1">
      <c r="A5" s="8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8"/>
      <c r="S5" s="8"/>
      <c r="T5" s="8"/>
    </row>
    <row r="6" spans="1:21" s="1" customFormat="1" ht="15" customHeight="1">
      <c r="A6" s="65" t="s">
        <v>67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8"/>
    </row>
    <row r="7" spans="1:21" s="1" customFormat="1" ht="15" customHeight="1">
      <c r="A7" s="8"/>
      <c r="B7" s="9"/>
      <c r="C7" s="8"/>
      <c r="D7" s="66" t="s">
        <v>53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8"/>
      <c r="S7" s="8"/>
      <c r="T7" s="8"/>
    </row>
    <row r="8" spans="1:21" s="1" customFormat="1" ht="12.75">
      <c r="A8" s="8"/>
      <c r="B8" s="9"/>
      <c r="C8" s="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8"/>
      <c r="S8" s="8"/>
      <c r="T8" s="8"/>
    </row>
    <row r="9" spans="1:21" s="1" customFormat="1" ht="30" customHeight="1">
      <c r="A9" s="63" t="s">
        <v>25</v>
      </c>
      <c r="B9" s="63" t="s">
        <v>1</v>
      </c>
      <c r="C9" s="67" t="s">
        <v>26</v>
      </c>
      <c r="D9" s="67"/>
      <c r="E9" s="68" t="s">
        <v>27</v>
      </c>
      <c r="F9" s="68" t="s">
        <v>28</v>
      </c>
      <c r="G9" s="68" t="s">
        <v>29</v>
      </c>
      <c r="H9" s="62" t="s">
        <v>30</v>
      </c>
      <c r="I9" s="63" t="s">
        <v>31</v>
      </c>
      <c r="J9" s="63"/>
      <c r="K9" s="62" t="s">
        <v>32</v>
      </c>
      <c r="L9" s="63" t="s">
        <v>33</v>
      </c>
      <c r="M9" s="63"/>
      <c r="N9" s="63"/>
      <c r="O9" s="63"/>
      <c r="P9" s="63"/>
      <c r="Q9" s="64" t="s">
        <v>34</v>
      </c>
      <c r="R9" s="64" t="s">
        <v>35</v>
      </c>
      <c r="S9" s="62" t="s">
        <v>36</v>
      </c>
      <c r="T9" s="62" t="s">
        <v>37</v>
      </c>
    </row>
    <row r="10" spans="1:21" s="1" customFormat="1" ht="15" customHeight="1">
      <c r="A10" s="63"/>
      <c r="B10" s="63"/>
      <c r="C10" s="62" t="s">
        <v>38</v>
      </c>
      <c r="D10" s="62" t="s">
        <v>39</v>
      </c>
      <c r="E10" s="68"/>
      <c r="F10" s="68"/>
      <c r="G10" s="68"/>
      <c r="H10" s="62"/>
      <c r="I10" s="62" t="s">
        <v>40</v>
      </c>
      <c r="J10" s="62" t="s">
        <v>41</v>
      </c>
      <c r="K10" s="62"/>
      <c r="L10" s="62" t="s">
        <v>40</v>
      </c>
      <c r="M10" s="18"/>
      <c r="N10" s="18"/>
      <c r="O10" s="16"/>
      <c r="P10" s="16"/>
      <c r="Q10" s="64"/>
      <c r="R10" s="64"/>
      <c r="S10" s="62"/>
      <c r="T10" s="62"/>
    </row>
    <row r="11" spans="1:21" s="1" customFormat="1" ht="173.45" customHeight="1">
      <c r="A11" s="63"/>
      <c r="B11" s="63"/>
      <c r="C11" s="62"/>
      <c r="D11" s="62"/>
      <c r="E11" s="68"/>
      <c r="F11" s="68"/>
      <c r="G11" s="68"/>
      <c r="H11" s="62"/>
      <c r="I11" s="62"/>
      <c r="J11" s="62"/>
      <c r="K11" s="62"/>
      <c r="L11" s="62"/>
      <c r="M11" s="18" t="s">
        <v>42</v>
      </c>
      <c r="N11" s="18" t="s">
        <v>43</v>
      </c>
      <c r="O11" s="18" t="s">
        <v>44</v>
      </c>
      <c r="P11" s="18" t="s">
        <v>45</v>
      </c>
      <c r="Q11" s="64"/>
      <c r="R11" s="64"/>
      <c r="S11" s="62"/>
      <c r="T11" s="62"/>
    </row>
    <row r="12" spans="1:21" s="1" customFormat="1" ht="19.149999999999999" customHeight="1">
      <c r="A12" s="63"/>
      <c r="B12" s="63"/>
      <c r="C12" s="62"/>
      <c r="D12" s="62"/>
      <c r="E12" s="68"/>
      <c r="F12" s="68"/>
      <c r="G12" s="68"/>
      <c r="H12" s="16" t="s">
        <v>46</v>
      </c>
      <c r="I12" s="16" t="s">
        <v>46</v>
      </c>
      <c r="J12" s="16" t="s">
        <v>46</v>
      </c>
      <c r="K12" s="16" t="s">
        <v>47</v>
      </c>
      <c r="L12" s="16" t="s">
        <v>11</v>
      </c>
      <c r="M12" s="16"/>
      <c r="N12" s="16"/>
      <c r="O12" s="16" t="s">
        <v>11</v>
      </c>
      <c r="P12" s="16" t="s">
        <v>11</v>
      </c>
      <c r="Q12" s="10" t="s">
        <v>48</v>
      </c>
      <c r="R12" s="10" t="s">
        <v>48</v>
      </c>
      <c r="S12" s="62"/>
      <c r="T12" s="62"/>
    </row>
    <row r="13" spans="1:21" s="1" customFormat="1" ht="12.75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  <c r="H13" s="15">
        <v>8</v>
      </c>
      <c r="I13" s="15">
        <v>9</v>
      </c>
      <c r="J13" s="15">
        <v>10</v>
      </c>
      <c r="K13" s="15">
        <v>11</v>
      </c>
      <c r="L13" s="15">
        <v>12</v>
      </c>
      <c r="M13" s="15">
        <v>13</v>
      </c>
      <c r="N13" s="15">
        <v>14</v>
      </c>
      <c r="O13" s="15">
        <v>15</v>
      </c>
      <c r="P13" s="15">
        <v>16</v>
      </c>
      <c r="Q13" s="15">
        <v>17</v>
      </c>
      <c r="R13" s="15">
        <v>18</v>
      </c>
      <c r="S13" s="15">
        <v>19</v>
      </c>
      <c r="T13" s="16">
        <v>20</v>
      </c>
    </row>
    <row r="14" spans="1:21" s="1" customFormat="1" ht="12.75">
      <c r="A14" s="57" t="s">
        <v>15</v>
      </c>
      <c r="B14" s="58"/>
      <c r="C14" s="58"/>
      <c r="D14" s="58"/>
      <c r="E14" s="59"/>
      <c r="F14" s="60"/>
      <c r="G14" s="60"/>
      <c r="H14" s="61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</row>
    <row r="15" spans="1:21">
      <c r="A15" s="31">
        <f>A12+1</f>
        <v>1</v>
      </c>
      <c r="B15" s="2" t="s">
        <v>57</v>
      </c>
      <c r="C15" s="32">
        <v>1970</v>
      </c>
      <c r="D15" s="29"/>
      <c r="E15" s="28" t="s">
        <v>49</v>
      </c>
      <c r="F15" s="25">
        <v>2</v>
      </c>
      <c r="G15" s="30">
        <v>2</v>
      </c>
      <c r="H15" s="40">
        <v>773.63</v>
      </c>
      <c r="I15" s="33">
        <v>542.6</v>
      </c>
      <c r="J15" s="21">
        <v>315.75</v>
      </c>
      <c r="K15" s="32">
        <v>51</v>
      </c>
      <c r="L15" s="33">
        <v>284581.49</v>
      </c>
      <c r="M15" s="17">
        <v>0</v>
      </c>
      <c r="N15" s="17">
        <v>0</v>
      </c>
      <c r="O15" s="17">
        <v>0</v>
      </c>
      <c r="P15" s="20">
        <f t="shared" ref="P15:P20" si="0">L15</f>
        <v>284581.49</v>
      </c>
      <c r="Q15" s="17"/>
      <c r="R15" s="20"/>
      <c r="S15" s="6" t="s">
        <v>55</v>
      </c>
      <c r="T15" s="28" t="s">
        <v>50</v>
      </c>
      <c r="U15" s="27"/>
    </row>
    <row r="16" spans="1:21">
      <c r="A16" s="30">
        <f>A15+1</f>
        <v>2</v>
      </c>
      <c r="B16" s="2" t="s">
        <v>58</v>
      </c>
      <c r="C16" s="32">
        <v>1970</v>
      </c>
      <c r="D16" s="29"/>
      <c r="E16" s="28" t="s">
        <v>49</v>
      </c>
      <c r="F16" s="25">
        <v>2</v>
      </c>
      <c r="G16" s="30">
        <v>2</v>
      </c>
      <c r="H16" s="40">
        <v>748</v>
      </c>
      <c r="I16" s="33">
        <v>482</v>
      </c>
      <c r="J16" s="24">
        <v>172.1</v>
      </c>
      <c r="K16" s="32">
        <v>50</v>
      </c>
      <c r="L16" s="33">
        <v>324259.15000000002</v>
      </c>
      <c r="M16" s="17">
        <v>0</v>
      </c>
      <c r="N16" s="17">
        <v>0</v>
      </c>
      <c r="O16" s="17">
        <v>0</v>
      </c>
      <c r="P16" s="20">
        <f t="shared" si="0"/>
        <v>324259.15000000002</v>
      </c>
      <c r="Q16" s="17"/>
      <c r="R16" s="20"/>
      <c r="S16" s="6" t="s">
        <v>55</v>
      </c>
      <c r="T16" s="28" t="s">
        <v>50</v>
      </c>
      <c r="U16" s="27"/>
    </row>
    <row r="17" spans="1:20">
      <c r="A17" s="30">
        <f>A16+1</f>
        <v>3</v>
      </c>
      <c r="B17" s="2" t="s">
        <v>59</v>
      </c>
      <c r="C17" s="32">
        <v>1974</v>
      </c>
      <c r="D17" s="29"/>
      <c r="E17" s="28" t="s">
        <v>49</v>
      </c>
      <c r="F17" s="25">
        <v>2</v>
      </c>
      <c r="G17" s="30">
        <v>2</v>
      </c>
      <c r="H17" s="40">
        <v>713.6</v>
      </c>
      <c r="I17" s="33">
        <v>469</v>
      </c>
      <c r="J17" s="21">
        <v>417.4</v>
      </c>
      <c r="K17" s="32">
        <v>42</v>
      </c>
      <c r="L17" s="33">
        <v>324259.15000000002</v>
      </c>
      <c r="M17" s="17">
        <v>0</v>
      </c>
      <c r="N17" s="17">
        <v>0</v>
      </c>
      <c r="O17" s="17">
        <v>0</v>
      </c>
      <c r="P17" s="20">
        <f t="shared" si="0"/>
        <v>324259.15000000002</v>
      </c>
      <c r="Q17" s="26"/>
      <c r="R17" s="26"/>
      <c r="S17" s="6" t="s">
        <v>55</v>
      </c>
      <c r="T17" s="28" t="s">
        <v>50</v>
      </c>
    </row>
    <row r="18" spans="1:20">
      <c r="A18" s="30">
        <f>A17+1</f>
        <v>4</v>
      </c>
      <c r="B18" s="2" t="s">
        <v>63</v>
      </c>
      <c r="C18" s="39">
        <v>1989</v>
      </c>
      <c r="D18" s="14"/>
      <c r="E18" s="14" t="s">
        <v>52</v>
      </c>
      <c r="F18" s="7">
        <v>3</v>
      </c>
      <c r="G18" s="7">
        <v>2</v>
      </c>
      <c r="H18" s="23">
        <v>1499</v>
      </c>
      <c r="I18" s="33">
        <v>793</v>
      </c>
      <c r="J18" s="22">
        <v>609.1</v>
      </c>
      <c r="K18" s="32">
        <v>75</v>
      </c>
      <c r="L18" s="33">
        <v>185824.09</v>
      </c>
      <c r="M18" s="17">
        <v>0</v>
      </c>
      <c r="N18" s="17">
        <v>0</v>
      </c>
      <c r="O18" s="17">
        <v>0</v>
      </c>
      <c r="P18" s="20">
        <f t="shared" si="0"/>
        <v>185824.09</v>
      </c>
      <c r="Q18" s="26"/>
      <c r="R18" s="26"/>
      <c r="S18" s="6" t="s">
        <v>55</v>
      </c>
      <c r="T18" s="28" t="s">
        <v>50</v>
      </c>
    </row>
    <row r="19" spans="1:20">
      <c r="A19" s="30">
        <f>A18+1</f>
        <v>5</v>
      </c>
      <c r="B19" s="2" t="s">
        <v>61</v>
      </c>
      <c r="C19" s="32">
        <v>1981</v>
      </c>
      <c r="D19" s="29"/>
      <c r="E19" s="29" t="s">
        <v>49</v>
      </c>
      <c r="F19" s="25">
        <v>3</v>
      </c>
      <c r="G19" s="25">
        <v>3</v>
      </c>
      <c r="H19" s="33">
        <v>1281.4000000000001</v>
      </c>
      <c r="I19" s="33">
        <v>744.8</v>
      </c>
      <c r="J19" s="21">
        <v>187.6</v>
      </c>
      <c r="K19" s="32">
        <v>64</v>
      </c>
      <c r="L19" s="33">
        <v>338462.07</v>
      </c>
      <c r="M19" s="17">
        <v>0</v>
      </c>
      <c r="N19" s="17">
        <v>0</v>
      </c>
      <c r="O19" s="17">
        <v>0</v>
      </c>
      <c r="P19" s="20">
        <f t="shared" si="0"/>
        <v>338462.07</v>
      </c>
      <c r="Q19" s="26"/>
      <c r="R19" s="26"/>
      <c r="S19" s="6" t="s">
        <v>55</v>
      </c>
      <c r="T19" s="28" t="s">
        <v>50</v>
      </c>
    </row>
    <row r="20" spans="1:20">
      <c r="A20" s="30">
        <f>A19+1</f>
        <v>6</v>
      </c>
      <c r="B20" s="2" t="s">
        <v>62</v>
      </c>
      <c r="C20" s="32">
        <v>1975</v>
      </c>
      <c r="D20" s="29"/>
      <c r="E20" s="29" t="s">
        <v>49</v>
      </c>
      <c r="F20" s="25">
        <v>2</v>
      </c>
      <c r="G20" s="25">
        <v>1</v>
      </c>
      <c r="H20" s="33">
        <v>334</v>
      </c>
      <c r="I20" s="33">
        <v>209.2</v>
      </c>
      <c r="J20" s="21">
        <v>134.30000000000001</v>
      </c>
      <c r="K20" s="32">
        <v>19</v>
      </c>
      <c r="L20" s="33">
        <v>287641.73</v>
      </c>
      <c r="M20" s="17">
        <v>0</v>
      </c>
      <c r="N20" s="17">
        <v>0</v>
      </c>
      <c r="O20" s="17">
        <v>0</v>
      </c>
      <c r="P20" s="20">
        <f t="shared" si="0"/>
        <v>287641.73</v>
      </c>
      <c r="Q20" s="50"/>
      <c r="R20" s="50"/>
      <c r="S20" s="6" t="s">
        <v>55</v>
      </c>
      <c r="T20" s="28" t="s">
        <v>50</v>
      </c>
    </row>
    <row r="21" spans="1:20">
      <c r="A21" s="90"/>
      <c r="B21" s="55" t="s">
        <v>60</v>
      </c>
      <c r="C21" s="56"/>
      <c r="D21" s="51"/>
      <c r="E21" s="51"/>
      <c r="F21" s="51"/>
      <c r="G21" s="51"/>
      <c r="H21" s="52">
        <f t="shared" ref="H21:P21" si="1">SUM(H15:H20)</f>
        <v>5349.63</v>
      </c>
      <c r="I21" s="52">
        <f t="shared" si="1"/>
        <v>3240.5999999999995</v>
      </c>
      <c r="J21" s="51">
        <f t="shared" si="1"/>
        <v>1836.2499999999998</v>
      </c>
      <c r="K21" s="53">
        <f t="shared" si="1"/>
        <v>301</v>
      </c>
      <c r="L21" s="52">
        <f t="shared" si="1"/>
        <v>1745027.6800000002</v>
      </c>
      <c r="M21" s="54">
        <f t="shared" si="1"/>
        <v>0</v>
      </c>
      <c r="N21" s="54">
        <f t="shared" si="1"/>
        <v>0</v>
      </c>
      <c r="O21" s="54">
        <f t="shared" si="1"/>
        <v>0</v>
      </c>
      <c r="P21" s="54">
        <f t="shared" si="1"/>
        <v>1745027.6800000002</v>
      </c>
      <c r="Q21" s="51"/>
      <c r="R21" s="51"/>
      <c r="S21" s="51"/>
      <c r="T21" s="51"/>
    </row>
  </sheetData>
  <mergeCells count="24">
    <mergeCell ref="A6:S6"/>
    <mergeCell ref="D7:Q7"/>
    <mergeCell ref="A9:A12"/>
    <mergeCell ref="B9:B12"/>
    <mergeCell ref="C9:D9"/>
    <mergeCell ref="E9:E12"/>
    <mergeCell ref="F9:F12"/>
    <mergeCell ref="G9:G12"/>
    <mergeCell ref="H9:H11"/>
    <mergeCell ref="I9:J9"/>
    <mergeCell ref="C10:C12"/>
    <mergeCell ref="D10:D12"/>
    <mergeCell ref="I10:I11"/>
    <mergeCell ref="J10:J11"/>
    <mergeCell ref="L10:L11"/>
    <mergeCell ref="B21:C21"/>
    <mergeCell ref="A14:E14"/>
    <mergeCell ref="F14:T14"/>
    <mergeCell ref="K9:K11"/>
    <mergeCell ref="L9:P9"/>
    <mergeCell ref="Q9:Q11"/>
    <mergeCell ref="R9:R11"/>
    <mergeCell ref="S9:S12"/>
    <mergeCell ref="T9:T12"/>
  </mergeCells>
  <pageMargins left="0.24" right="0.17" top="0.45" bottom="0.25" header="0.3" footer="0.17"/>
  <pageSetup paperSize="9" scale="56" fitToHeight="0" orientation="landscape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0"/>
  <sheetViews>
    <sheetView view="pageBreakPreview" zoomScale="90" zoomScaleNormal="90" zoomScaleSheetLayoutView="90" workbookViewId="0">
      <selection activeCell="B14" sqref="B14"/>
    </sheetView>
  </sheetViews>
  <sheetFormatPr defaultRowHeight="12.75"/>
  <cols>
    <col min="1" max="1" width="5.28515625" style="37" customWidth="1"/>
    <col min="2" max="2" width="50" style="37" customWidth="1"/>
    <col min="3" max="3" width="19.28515625" style="38" customWidth="1"/>
    <col min="4" max="4" width="15.85546875" style="38" customWidth="1"/>
    <col min="5" max="5" width="16.42578125" style="38" customWidth="1"/>
    <col min="6" max="6" width="15.140625" style="38" customWidth="1"/>
    <col min="7" max="9" width="14.28515625" style="38" customWidth="1"/>
    <col min="10" max="10" width="10" style="38" customWidth="1"/>
    <col min="11" max="11" width="16.7109375" style="38" customWidth="1"/>
    <col min="12" max="12" width="11.7109375" style="38" bestFit="1" customWidth="1"/>
    <col min="13" max="13" width="15.85546875" style="38" customWidth="1"/>
    <col min="14" max="14" width="10" style="38" customWidth="1"/>
    <col min="15" max="15" width="15.5703125" style="38" bestFit="1" customWidth="1"/>
    <col min="16" max="16" width="11.7109375" style="38" bestFit="1" customWidth="1"/>
    <col min="17" max="17" width="16.85546875" style="38" bestFit="1" customWidth="1"/>
    <col min="18" max="18" width="10" style="38" customWidth="1"/>
    <col min="19" max="19" width="14.28515625" style="38" customWidth="1"/>
    <col min="20" max="20" width="12.140625" style="38" customWidth="1"/>
    <col min="21" max="21" width="15.28515625" style="38" bestFit="1" customWidth="1"/>
    <col min="22" max="24" width="15.7109375" style="38" customWidth="1"/>
    <col min="25" max="25" width="27.42578125" style="36" customWidth="1"/>
    <col min="26" max="26" width="15.28515625" style="37" customWidth="1"/>
    <col min="27" max="27" width="15.42578125" style="37" customWidth="1"/>
    <col min="28" max="28" width="18.7109375" style="37" customWidth="1"/>
    <col min="29" max="16384" width="9.140625" style="37"/>
  </cols>
  <sheetData>
    <row r="1" spans="1:28" s="34" customFormat="1">
      <c r="A1" s="69" t="s">
        <v>54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spans="1:28" s="34" customFormat="1" ht="15">
      <c r="A2" s="5"/>
      <c r="B2" s="41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4"/>
      <c r="Z2" s="45"/>
      <c r="AA2" s="13"/>
      <c r="AB2" s="5"/>
    </row>
    <row r="3" spans="1:28" s="34" customFormat="1">
      <c r="A3" s="85" t="s">
        <v>0</v>
      </c>
      <c r="B3" s="85" t="s">
        <v>1</v>
      </c>
      <c r="C3" s="82" t="s">
        <v>2</v>
      </c>
      <c r="D3" s="70" t="s">
        <v>22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46"/>
      <c r="AA3" s="13"/>
      <c r="AB3" s="5"/>
    </row>
    <row r="4" spans="1:28" s="34" customFormat="1">
      <c r="A4" s="86"/>
      <c r="B4" s="86"/>
      <c r="C4" s="83"/>
      <c r="D4" s="72" t="s">
        <v>23</v>
      </c>
      <c r="E4" s="88"/>
      <c r="F4" s="88"/>
      <c r="G4" s="88"/>
      <c r="H4" s="88"/>
      <c r="I4" s="88"/>
      <c r="J4" s="88"/>
      <c r="K4" s="72" t="s">
        <v>56</v>
      </c>
      <c r="L4" s="72"/>
      <c r="M4" s="88"/>
      <c r="N4" s="73" t="s">
        <v>17</v>
      </c>
      <c r="O4" s="74"/>
      <c r="P4" s="73" t="s">
        <v>18</v>
      </c>
      <c r="Q4" s="74"/>
      <c r="R4" s="73" t="s">
        <v>19</v>
      </c>
      <c r="S4" s="74"/>
      <c r="T4" s="73" t="s">
        <v>20</v>
      </c>
      <c r="U4" s="74"/>
      <c r="V4" s="73" t="s">
        <v>21</v>
      </c>
      <c r="W4" s="74"/>
      <c r="X4" s="79" t="s">
        <v>3</v>
      </c>
      <c r="Y4" s="79" t="s">
        <v>64</v>
      </c>
    </row>
    <row r="5" spans="1:28" s="34" customFormat="1">
      <c r="A5" s="86"/>
      <c r="B5" s="86"/>
      <c r="C5" s="83"/>
      <c r="D5" s="79" t="s">
        <v>4</v>
      </c>
      <c r="E5" s="47" t="s">
        <v>5</v>
      </c>
      <c r="F5" s="79" t="s">
        <v>6</v>
      </c>
      <c r="G5" s="79" t="s">
        <v>7</v>
      </c>
      <c r="H5" s="79" t="s">
        <v>8</v>
      </c>
      <c r="I5" s="79" t="s">
        <v>9</v>
      </c>
      <c r="J5" s="79" t="s">
        <v>10</v>
      </c>
      <c r="K5" s="88"/>
      <c r="L5" s="88"/>
      <c r="M5" s="88"/>
      <c r="N5" s="75"/>
      <c r="O5" s="76"/>
      <c r="P5" s="75"/>
      <c r="Q5" s="76"/>
      <c r="R5" s="75"/>
      <c r="S5" s="76"/>
      <c r="T5" s="75"/>
      <c r="U5" s="76"/>
      <c r="V5" s="75"/>
      <c r="W5" s="76"/>
      <c r="X5" s="80"/>
      <c r="Y5" s="80"/>
    </row>
    <row r="6" spans="1:28" s="34" customFormat="1" ht="25.5">
      <c r="A6" s="86"/>
      <c r="B6" s="86"/>
      <c r="C6" s="83"/>
      <c r="D6" s="80"/>
      <c r="E6" s="47" t="s">
        <v>65</v>
      </c>
      <c r="F6" s="80"/>
      <c r="G6" s="80"/>
      <c r="H6" s="80"/>
      <c r="I6" s="80"/>
      <c r="J6" s="80"/>
      <c r="K6" s="88"/>
      <c r="L6" s="88"/>
      <c r="M6" s="88"/>
      <c r="N6" s="75"/>
      <c r="O6" s="76"/>
      <c r="P6" s="75"/>
      <c r="Q6" s="76"/>
      <c r="R6" s="75"/>
      <c r="S6" s="76"/>
      <c r="T6" s="75"/>
      <c r="U6" s="76"/>
      <c r="V6" s="75"/>
      <c r="W6" s="76"/>
      <c r="X6" s="80"/>
      <c r="Y6" s="80"/>
    </row>
    <row r="7" spans="1:28" s="34" customFormat="1" ht="63.75">
      <c r="A7" s="87"/>
      <c r="B7" s="87"/>
      <c r="C7" s="84"/>
      <c r="D7" s="81"/>
      <c r="E7" s="47"/>
      <c r="F7" s="81"/>
      <c r="G7" s="81"/>
      <c r="H7" s="81"/>
      <c r="I7" s="81"/>
      <c r="J7" s="81"/>
      <c r="K7" s="89"/>
      <c r="L7" s="89" t="s">
        <v>16</v>
      </c>
      <c r="M7" s="89" t="s">
        <v>66</v>
      </c>
      <c r="N7" s="77"/>
      <c r="O7" s="78"/>
      <c r="P7" s="77"/>
      <c r="Q7" s="78"/>
      <c r="R7" s="77"/>
      <c r="S7" s="78"/>
      <c r="T7" s="77"/>
      <c r="U7" s="78"/>
      <c r="V7" s="77"/>
      <c r="W7" s="78"/>
      <c r="X7" s="81"/>
      <c r="Y7" s="81"/>
    </row>
    <row r="8" spans="1:28" s="34" customFormat="1">
      <c r="A8" s="7"/>
      <c r="B8" s="7"/>
      <c r="C8" s="17" t="s">
        <v>11</v>
      </c>
      <c r="D8" s="47" t="s">
        <v>11</v>
      </c>
      <c r="E8" s="47"/>
      <c r="F8" s="47" t="s">
        <v>11</v>
      </c>
      <c r="G8" s="47" t="s">
        <v>11</v>
      </c>
      <c r="H8" s="47" t="s">
        <v>11</v>
      </c>
      <c r="I8" s="47" t="s">
        <v>11</v>
      </c>
      <c r="J8" s="47" t="s">
        <v>11</v>
      </c>
      <c r="K8" s="47" t="s">
        <v>12</v>
      </c>
      <c r="L8" s="47" t="s">
        <v>11</v>
      </c>
      <c r="M8" s="47" t="s">
        <v>11</v>
      </c>
      <c r="N8" s="47" t="s">
        <v>13</v>
      </c>
      <c r="O8" s="47" t="s">
        <v>11</v>
      </c>
      <c r="P8" s="47" t="s">
        <v>13</v>
      </c>
      <c r="Q8" s="47" t="s">
        <v>11</v>
      </c>
      <c r="R8" s="47" t="s">
        <v>13</v>
      </c>
      <c r="S8" s="47" t="s">
        <v>11</v>
      </c>
      <c r="T8" s="47" t="s">
        <v>14</v>
      </c>
      <c r="U8" s="47" t="s">
        <v>11</v>
      </c>
      <c r="V8" s="47" t="s">
        <v>13</v>
      </c>
      <c r="W8" s="47" t="s">
        <v>11</v>
      </c>
      <c r="X8" s="47" t="s">
        <v>11</v>
      </c>
      <c r="Y8" s="47"/>
    </row>
    <row r="9" spans="1:28" s="34" customFormat="1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  <c r="G9" s="48">
        <v>7</v>
      </c>
      <c r="H9" s="48">
        <v>8</v>
      </c>
      <c r="I9" s="48">
        <v>9</v>
      </c>
      <c r="J9" s="48">
        <v>10</v>
      </c>
      <c r="K9" s="48">
        <v>11</v>
      </c>
      <c r="L9" s="48">
        <v>12</v>
      </c>
      <c r="M9" s="48">
        <v>13</v>
      </c>
      <c r="N9" s="48">
        <v>14</v>
      </c>
      <c r="O9" s="48">
        <v>15</v>
      </c>
      <c r="P9" s="48">
        <v>16</v>
      </c>
      <c r="Q9" s="48">
        <v>17</v>
      </c>
      <c r="R9" s="48">
        <v>18</v>
      </c>
      <c r="S9" s="48">
        <v>19</v>
      </c>
      <c r="T9" s="48">
        <v>20</v>
      </c>
      <c r="U9" s="48">
        <v>21</v>
      </c>
      <c r="V9" s="48">
        <v>22</v>
      </c>
      <c r="W9" s="48">
        <v>23</v>
      </c>
      <c r="X9" s="48">
        <v>24</v>
      </c>
      <c r="Y9" s="49">
        <v>25</v>
      </c>
    </row>
    <row r="10" spans="1:28" s="34" customFormat="1">
      <c r="A10" s="11">
        <f>A7+1</f>
        <v>1</v>
      </c>
      <c r="B10" s="2" t="s">
        <v>57</v>
      </c>
      <c r="C10" s="20">
        <f t="shared" ref="C10:C15" si="0">D10+M10+O10+Q10+S10+U10+W10+X10+Y10</f>
        <v>284581.49</v>
      </c>
      <c r="D10" s="47">
        <f t="shared" ref="D10:D15" si="1">E10+F10+G10+H10+I10+J10</f>
        <v>0</v>
      </c>
      <c r="E10" s="47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>
        <v>284581.49</v>
      </c>
    </row>
    <row r="11" spans="1:28" s="34" customFormat="1">
      <c r="A11" s="12">
        <f>A10+1</f>
        <v>2</v>
      </c>
      <c r="B11" s="2" t="s">
        <v>58</v>
      </c>
      <c r="C11" s="20">
        <f t="shared" si="0"/>
        <v>324259.15000000002</v>
      </c>
      <c r="D11" s="47">
        <f t="shared" si="1"/>
        <v>0</v>
      </c>
      <c r="E11" s="47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>
        <v>324259.15000000002</v>
      </c>
    </row>
    <row r="12" spans="1:28" s="34" customFormat="1">
      <c r="A12" s="12">
        <f>A11+1</f>
        <v>3</v>
      </c>
      <c r="B12" s="2" t="s">
        <v>59</v>
      </c>
      <c r="C12" s="20">
        <f t="shared" si="0"/>
        <v>324259.15000000002</v>
      </c>
      <c r="D12" s="47">
        <f t="shared" si="1"/>
        <v>0</v>
      </c>
      <c r="E12" s="47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>
        <v>324259.15000000002</v>
      </c>
    </row>
    <row r="13" spans="1:28" s="34" customFormat="1">
      <c r="A13" s="12">
        <f>A12+1</f>
        <v>4</v>
      </c>
      <c r="B13" s="2" t="s">
        <v>63</v>
      </c>
      <c r="C13" s="20">
        <f t="shared" si="0"/>
        <v>185824.09</v>
      </c>
      <c r="D13" s="47">
        <f t="shared" si="1"/>
        <v>0</v>
      </c>
      <c r="E13" s="47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>
        <v>185824.09</v>
      </c>
    </row>
    <row r="14" spans="1:28" s="34" customFormat="1">
      <c r="A14" s="12">
        <f>A13+1</f>
        <v>5</v>
      </c>
      <c r="B14" s="2" t="s">
        <v>61</v>
      </c>
      <c r="C14" s="20">
        <f t="shared" si="0"/>
        <v>338462.07</v>
      </c>
      <c r="D14" s="47">
        <f t="shared" si="1"/>
        <v>0</v>
      </c>
      <c r="E14" s="47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>
        <v>338462.07</v>
      </c>
    </row>
    <row r="15" spans="1:28" s="34" customFormat="1">
      <c r="A15" s="12">
        <f>A14+1</f>
        <v>6</v>
      </c>
      <c r="B15" s="2" t="s">
        <v>62</v>
      </c>
      <c r="C15" s="20">
        <f t="shared" si="0"/>
        <v>287641.73</v>
      </c>
      <c r="D15" s="47">
        <f t="shared" si="1"/>
        <v>0</v>
      </c>
      <c r="E15" s="47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>
        <v>287641.73</v>
      </c>
    </row>
    <row r="16" spans="1:28" s="34" customFormat="1">
      <c r="A16" s="55" t="s">
        <v>60</v>
      </c>
      <c r="B16" s="56"/>
      <c r="C16" s="20">
        <f>SUM(C10:C15)</f>
        <v>1745027.6800000002</v>
      </c>
      <c r="D16" s="33">
        <f t="shared" ref="D16:Y16" si="2">SUM(D10:D15)</f>
        <v>0</v>
      </c>
      <c r="E16" s="33">
        <f t="shared" si="2"/>
        <v>0</v>
      </c>
      <c r="F16" s="33">
        <f t="shared" si="2"/>
        <v>0</v>
      </c>
      <c r="G16" s="33">
        <f t="shared" si="2"/>
        <v>0</v>
      </c>
      <c r="H16" s="33">
        <f t="shared" si="2"/>
        <v>0</v>
      </c>
      <c r="I16" s="33">
        <f t="shared" si="2"/>
        <v>0</v>
      </c>
      <c r="J16" s="33">
        <f t="shared" si="2"/>
        <v>0</v>
      </c>
      <c r="K16" s="33">
        <f t="shared" si="2"/>
        <v>0</v>
      </c>
      <c r="L16" s="33">
        <f t="shared" si="2"/>
        <v>0</v>
      </c>
      <c r="M16" s="33">
        <f t="shared" si="2"/>
        <v>0</v>
      </c>
      <c r="N16" s="33">
        <f t="shared" si="2"/>
        <v>0</v>
      </c>
      <c r="O16" s="33">
        <f t="shared" si="2"/>
        <v>0</v>
      </c>
      <c r="P16" s="33">
        <f t="shared" si="2"/>
        <v>0</v>
      </c>
      <c r="Q16" s="33">
        <f t="shared" si="2"/>
        <v>0</v>
      </c>
      <c r="R16" s="33">
        <f t="shared" si="2"/>
        <v>0</v>
      </c>
      <c r="S16" s="33">
        <f t="shared" si="2"/>
        <v>0</v>
      </c>
      <c r="T16" s="33">
        <f t="shared" si="2"/>
        <v>0</v>
      </c>
      <c r="U16" s="33">
        <f t="shared" si="2"/>
        <v>0</v>
      </c>
      <c r="V16" s="33">
        <f t="shared" si="2"/>
        <v>0</v>
      </c>
      <c r="W16" s="33">
        <f t="shared" si="2"/>
        <v>0</v>
      </c>
      <c r="X16" s="33">
        <f t="shared" si="2"/>
        <v>0</v>
      </c>
      <c r="Y16" s="33">
        <f t="shared" si="2"/>
        <v>1745027.6800000002</v>
      </c>
    </row>
    <row r="17" spans="3:25" s="34" customFormat="1"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6"/>
    </row>
    <row r="18" spans="3:25" s="34" customFormat="1"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6"/>
    </row>
    <row r="19" spans="3:25" s="34" customFormat="1"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6"/>
    </row>
    <row r="20" spans="3:25" s="34" customFormat="1"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6"/>
    </row>
    <row r="21" spans="3:25" s="34" customFormat="1"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6"/>
    </row>
    <row r="22" spans="3:25" s="34" customFormat="1"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6"/>
    </row>
    <row r="23" spans="3:25" s="34" customFormat="1"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6"/>
    </row>
    <row r="24" spans="3:25" s="34" customFormat="1"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6"/>
    </row>
    <row r="25" spans="3:25" s="34" customFormat="1"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6"/>
    </row>
    <row r="26" spans="3:25" s="34" customFormat="1"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6"/>
    </row>
    <row r="27" spans="3:25" s="34" customFormat="1"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6"/>
    </row>
    <row r="28" spans="3:25" s="34" customFormat="1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6"/>
    </row>
    <row r="29" spans="3:25" s="34" customFormat="1"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6"/>
    </row>
    <row r="30" spans="3:25" s="34" customFormat="1"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6"/>
    </row>
    <row r="31" spans="3:25" s="34" customFormat="1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6"/>
    </row>
    <row r="32" spans="3:25" s="34" customFormat="1"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6"/>
    </row>
    <row r="33" spans="3:29" s="34" customFormat="1"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6"/>
    </row>
    <row r="34" spans="3:29" s="34" customFormat="1"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6"/>
    </row>
    <row r="35" spans="3:29" s="34" customFormat="1"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6"/>
    </row>
    <row r="36" spans="3:29" s="34" customFormat="1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6"/>
    </row>
    <row r="37" spans="3:29" s="34" customFormat="1"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6"/>
    </row>
    <row r="38" spans="3:29" s="34" customFormat="1"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6"/>
    </row>
    <row r="39" spans="3:29" s="34" customFormat="1"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6"/>
    </row>
    <row r="40" spans="3:29" s="34" customFormat="1"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6"/>
    </row>
    <row r="41" spans="3:29" s="34" customFormat="1"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6"/>
    </row>
    <row r="42" spans="3:29" s="34" customFormat="1"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6"/>
    </row>
    <row r="43" spans="3:29" s="34" customFormat="1"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6"/>
    </row>
    <row r="44" spans="3:29" s="34" customFormat="1"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6"/>
    </row>
    <row r="45" spans="3:29" s="34" customFormat="1"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6"/>
      <c r="Z45" s="37"/>
      <c r="AA45" s="37"/>
      <c r="AB45" s="37"/>
      <c r="AC45" s="37"/>
    </row>
    <row r="46" spans="3:29" s="34" customFormat="1"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6"/>
      <c r="Z46" s="37"/>
      <c r="AA46" s="37"/>
      <c r="AB46" s="37"/>
      <c r="AC46" s="37"/>
    </row>
    <row r="47" spans="3:29" s="34" customFormat="1"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6"/>
      <c r="Z47" s="37"/>
      <c r="AA47" s="37"/>
      <c r="AB47" s="37"/>
      <c r="AC47" s="37"/>
    </row>
    <row r="48" spans="3:29" s="34" customFormat="1"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6"/>
      <c r="Z48" s="37"/>
      <c r="AA48" s="37"/>
      <c r="AB48" s="37"/>
      <c r="AC48" s="37"/>
    </row>
    <row r="49" spans="3:29" s="34" customFormat="1"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6"/>
      <c r="Z49" s="37"/>
      <c r="AA49" s="37"/>
      <c r="AB49" s="37"/>
      <c r="AC49" s="37"/>
    </row>
    <row r="50" spans="3:29" s="34" customFormat="1"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6"/>
      <c r="Z50" s="37"/>
      <c r="AA50" s="37"/>
      <c r="AB50" s="37"/>
      <c r="AC50" s="37"/>
    </row>
  </sheetData>
  <mergeCells count="21">
    <mergeCell ref="D5:D7"/>
    <mergeCell ref="C3:C7"/>
    <mergeCell ref="Y4:Y7"/>
    <mergeCell ref="A3:A7"/>
    <mergeCell ref="B3:B7"/>
    <mergeCell ref="A16:B16"/>
    <mergeCell ref="A1:AB1"/>
    <mergeCell ref="D3:Y3"/>
    <mergeCell ref="D4:J4"/>
    <mergeCell ref="K4:M6"/>
    <mergeCell ref="N4:O7"/>
    <mergeCell ref="P4:Q7"/>
    <mergeCell ref="R4:S7"/>
    <mergeCell ref="T4:U7"/>
    <mergeCell ref="V4:W7"/>
    <mergeCell ref="X4:X7"/>
    <mergeCell ref="F5:F7"/>
    <mergeCell ref="G5:G7"/>
    <mergeCell ref="H5:H7"/>
    <mergeCell ref="I5:I7"/>
    <mergeCell ref="J5:J7"/>
  </mergeCells>
  <printOptions horizontalCentered="1"/>
  <pageMargins left="0.15748031496062992" right="0.15748031496062992" top="0.35433070866141736" bottom="0.23622047244094491" header="0.15748031496062992" footer="0.15748031496062992"/>
  <pageSetup paperSize="9" scale="35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характеристика мкд</vt:lpstr>
      <vt:lpstr>виды работ </vt:lpstr>
      <vt:lpstr>'виды работ '!Область_печати</vt:lpstr>
      <vt:lpstr>'характеристика мкд'!Область_печати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2019-01-10T10:22:48Z</dcterms:modified>
</cp:coreProperties>
</file>